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<sst xmlns="http://schemas.openxmlformats.org/spreadsheetml/2006/main" count="293" uniqueCount="132">
  <si>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</si>
  <si>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</si>
  <si>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</si>
  <si>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</si>
  <si>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</si>
  <si>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</si>
  <si>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</si>
  <si>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NINGBO (CNNBG)</t>
  </si>
  <si>
    <t xml:space="preserve">VRANGEL </t>
  </si>
  <si>
    <t>ETA/ATA</t>
  </si>
  <si>
    <t>SHANGHAI  (CNSHG)</t>
  </si>
  <si>
    <t>ETB/ ATB</t>
  </si>
  <si>
    <t>ETD/ATD</t>
  </si>
  <si>
    <t>JI  XING  89</t>
  </si>
  <si>
    <t>Q2401s</t>
  </si>
  <si>
    <t>ZHONG ZHOU CHANG HONG</t>
  </si>
  <si>
    <t>SH2401s</t>
  </si>
  <si>
    <t>Q2401n</t>
  </si>
  <si>
    <t>SH2401n</t>
  </si>
  <si>
    <t>Q2402s</t>
  </si>
  <si>
    <t>Q2402n</t>
  </si>
  <si>
    <t>-</t>
  </si>
  <si>
    <t>SH2402s</t>
  </si>
  <si>
    <t>Q2403s</t>
  </si>
  <si>
    <t>Q2403n</t>
  </si>
  <si>
    <t>Q2404s</t>
  </si>
  <si>
    <t>SH2402n</t>
  </si>
  <si>
    <t>Q2404n</t>
  </si>
  <si>
    <t>NINGBO</t>
  </si>
  <si>
    <t>RIZHAO</t>
  </si>
  <si>
    <t>Q2501s</t>
  </si>
  <si>
    <t>Q2501n</t>
  </si>
  <si>
    <t>SH2403s</t>
  </si>
  <si>
    <t>SH2403n</t>
  </si>
  <si>
    <t>Q2502s</t>
  </si>
  <si>
    <t>Q2502n</t>
  </si>
  <si>
    <t>SH2404s</t>
  </si>
  <si>
    <t>Q2503s</t>
  </si>
  <si>
    <t>SH2404n</t>
  </si>
  <si>
    <t>Q2503n</t>
  </si>
  <si>
    <t>BUSAN</t>
  </si>
  <si>
    <t>SHANGHAI</t>
  </si>
  <si>
    <t>Q2504s</t>
  </si>
  <si>
    <t>Q2504n</t>
  </si>
  <si>
    <t>SH2405s</t>
  </si>
  <si>
    <t>SH2405n</t>
  </si>
  <si>
    <t>Q2505s</t>
  </si>
  <si>
    <t>Q2505n</t>
  </si>
  <si>
    <t>SH2501s</t>
  </si>
  <si>
    <t>Q2506s</t>
  </si>
  <si>
    <t>SH2501n</t>
  </si>
  <si>
    <t>Q2506n</t>
  </si>
  <si>
    <t>Q2507s</t>
  </si>
  <si>
    <t>SH2502s</t>
  </si>
  <si>
    <t>Q2507n</t>
  </si>
  <si>
    <t>SH2502n</t>
  </si>
  <si>
    <t>Q2508s</t>
  </si>
  <si>
    <t>Q2508n</t>
  </si>
  <si>
    <t>SH2503s</t>
  </si>
  <si>
    <t>SH2503n</t>
  </si>
  <si>
    <t>Q2509s</t>
  </si>
  <si>
    <t>Q2509n</t>
  </si>
  <si>
    <t>SH2504s</t>
  </si>
  <si>
    <t>SH2504n</t>
  </si>
  <si>
    <t>Q2510s</t>
  </si>
  <si>
    <t>Q2510n</t>
  </si>
  <si>
    <t>SH2505s</t>
  </si>
  <si>
    <t>SH2505n</t>
  </si>
  <si>
    <t>Q2511s</t>
  </si>
  <si>
    <t>Q2511n</t>
  </si>
  <si>
    <t>SH2506s</t>
  </si>
  <si>
    <t>SH2506n</t>
  </si>
  <si>
    <t>Q2512s</t>
  </si>
  <si>
    <t>Q2512n</t>
  </si>
  <si>
    <t>SH2507s</t>
  </si>
  <si>
    <t>SH2507n</t>
  </si>
  <si>
    <t>Q2513s</t>
  </si>
  <si>
    <t>Q2513n</t>
  </si>
  <si>
    <t>SH2508s</t>
  </si>
  <si>
    <t>SH2508n</t>
  </si>
  <si>
    <t>SH2509s</t>
  </si>
  <si>
    <t>Q2514s</t>
  </si>
  <si>
    <t>SH2509n</t>
  </si>
  <si>
    <t>Q2514n</t>
  </si>
  <si>
    <t>SH2510s</t>
  </si>
  <si>
    <t>SH2510n</t>
  </si>
  <si>
    <t>Q2515s</t>
  </si>
  <si>
    <t>SH2511s</t>
  </si>
  <si>
    <t>Q2515n</t>
  </si>
  <si>
    <t>SH2511n</t>
  </si>
  <si>
    <t>SH2512s</t>
  </si>
  <si>
    <t>SH2512n</t>
  </si>
  <si>
    <t>HT SUNNY</t>
  </si>
  <si>
    <t>SH2513s</t>
  </si>
  <si>
    <t>SH2513n</t>
  </si>
  <si>
    <t>SH2517n</t>
  </si>
  <si>
    <t>PHASE IN</t>
  </si>
  <si>
    <t>SH2514s</t>
  </si>
  <si>
    <t>SH2514n</t>
  </si>
  <si>
    <t>SKIP</t>
  </si>
  <si>
    <t>VSL to be shifted to STF-1 service</t>
  </si>
  <si>
    <t>Q2516s</t>
  </si>
  <si>
    <t>SH2515s</t>
  </si>
  <si>
    <t>Q2516n</t>
  </si>
  <si>
    <t>SH2515n</t>
  </si>
  <si>
    <t>Q2517s</t>
  </si>
  <si>
    <t>Q2517n</t>
  </si>
  <si>
    <t>SH2516s</t>
  </si>
  <si>
    <t>SH2516n</t>
  </si>
  <si>
    <t>Q2518s</t>
  </si>
  <si>
    <t>Q2518n</t>
  </si>
  <si>
    <t>SH2518s</t>
  </si>
  <si>
    <t>SH2518n</t>
  </si>
  <si>
    <t>Q2519s</t>
  </si>
  <si>
    <t>Q2519n</t>
  </si>
  <si>
    <t xml:space="preserve">  REMARKS:</t>
  </si>
  <si>
    <t>VOY Q2515 ROTATION :  VRANGEL &gt;&gt;  RIZHAO &gt;&gt;  NINGBO &gt;&gt; BUSAN &gt;&gt; VRANGEL</t>
  </si>
  <si>
    <t>SH2519s</t>
  </si>
  <si>
    <t>VOY Q2516 ROTATION : VRANGEL &gt;&gt; NINGBO &gt;&gt; RIZHAO &gt;&gt; VRANGEL</t>
  </si>
  <si>
    <t>SH2519n</t>
  </si>
  <si>
    <t>SCHEDULE IS SUBJECT TO CHANGE WITH OR WITHOUT PRIOR NOTICE</t>
  </si>
  <si>
    <t>LAST UPDATED</t>
  </si>
  <si>
    <t>SH2520s</t>
  </si>
  <si>
    <t>SH2520n</t>
  </si>
  <si>
    <t>SH2521s</t>
  </si>
  <si>
    <t>SH2521n</t>
  </si>
  <si>
    <t>SH2522s</t>
  </si>
  <si>
    <t>SH2522n</t>
  </si>
  <si>
    <t>SH2523s</t>
  </si>
  <si>
    <t>SH2523n</t>
  </si>
  <si>
    <t>VOY SH2516  ROTATION : VRANGEL &gt;&gt; 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</si>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</sst>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sz val="13.0"/>
      <color rgb="FF000000"/>
      <name val="&quot;Times New Roman&quot;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4" numFmtId="164" xfId="0" applyAlignment="1" applyBorder="1" applyFill="1" applyFont="1" applyNumberFormat="1">
      <alignment horizontal="center" vertical="center"/>
    </xf>
    <xf borderId="11" fillId="4" fontId="11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4" fontId="13" numFmtId="0" xfId="0" applyAlignment="1" applyBorder="1" applyFill="1" applyFont="1">
      <alignment horizontal="center" readingOrder="0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1" fillId="5" fontId="13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5" fillId="0" fontId="12" numFmtId="0" xfId="0" applyAlignment="1" applyBorder="1" applyFont="1">
      <alignment horizontal="center" readingOrder="0" shrinkToFit="0" vertical="center" wrapText="0"/>
    </xf>
    <xf borderId="11" fillId="4" fontId="15" numFmtId="0" xfId="0" applyAlignment="1" applyBorder="1" applyFill="1" applyFon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11" fillId="0" fontId="17" numFmtId="0" xfId="0" applyAlignment="1" applyBorder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8" numFmtId="0" xfId="0" applyAlignment="1" applyBorder="1" applyFont="1">
      <alignment horizontal="center" readingOrder="0" shrinkToFit="0" vertical="center" wrapText="0"/>
    </xf>
    <xf borderId="5" fillId="4" fontId="17" numFmtId="0" xfId="0" applyAlignment="1" applyBorder="1" applyFill="1" applyFont="1">
      <alignment horizontal="center" readingOrder="0" vertical="center"/>
    </xf>
    <xf borderId="11" fillId="6" fontId="13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vertical="center"/>
    </xf>
    <xf borderId="11" fillId="6" fontId="11" numFmtId="164" xfId="0" applyAlignment="1" applyBorder="1" applyFill="1" applyFont="1" applyNumberFormat="1">
      <alignment horizontal="center" vertical="center"/>
    </xf>
    <xf borderId="11" fillId="6" fontId="5" numFmtId="164" xfId="0" applyAlignment="1" applyBorder="1" applyFill="1" applyFont="1" applyNumberFormat="1">
      <alignment horizontal="center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5" fillId="0" fontId="5" numFmtId="0" xfId="0" applyAlignment="1" applyBorder="1" applyFont="1">
      <alignment horizontal="center" readingOrder="0" vertical="center"/>
    </xf>
    <xf borderId="1" fillId="0" fontId="19" numFmtId="0" xfId="0" applyAlignment="1" applyBorder="1" applyFont="1">
      <alignment horizontal="center" readingOrder="0" vertical="center"/>
    </xf>
    <xf borderId="11" fillId="0" fontId="5" numFmtId="165" xfId="0" applyAlignment="1" applyBorder="1" applyFont="1" applyNumberForma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" fillId="0" fontId="20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10" fillId="0" fontId="12" numFmtId="0" xfId="0" applyAlignment="1" applyBorder="1" applyFont="1">
      <alignment horizontal="center" readingOrder="0" shrinkToFit="0" vertical="center" wrapText="0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Font="1"/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0" fillId="0" fontId="24" numFmtId="0" xfId="0" applyFont="1"/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  <xf borderId="0" fillId="0" fontId="26" numFmtId="0" xfId="0" applyFont="1"/>
    <xf borderId="11" fillId="5" fontId="5" numFmtId="0" xfId="0" applyAlignment="1" applyBorder="1" applyFill="1" applyFont="1">
      <alignment horizontal="center" readingOrder="0" vertical="center"/>
    </xf>
    <xf borderId="0" fillId="0" fontId="26" numFmtId="0" xfId="0" applyFont="1"/>
    <xf borderId="11" fillId="4" fontId="5" numFmtId="164" xfId="0" applyAlignment="1" applyBorder="1" applyFill="1" applyFont="1" applyNumberFormat="1">
      <alignment horizontal="center" vertical="center"/>
    </xf>
    <xf borderId="11" fillId="0" fontId="12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readingOrder="0"/>
    </xf>
    <xf borderId="0" fillId="4" fontId="27" numFmtId="0" xfId="0" applyAlignment="1" applyFill="1" applyFont="1">
      <alignment horizontal="left"/>
    </xf>
    <xf borderId="0" fillId="4" fontId="25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10</v>
      </c>
      <c r="K3" s="4"/>
      <c r="L3" s="5"/>
      <c r="M3" s="14" t="s">
        <v>5</v>
      </c>
      <c r="N3" s="4"/>
      <c r="O3" s="5"/>
      <c r="P3" s="15" t="s">
        <v>8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9</v>
      </c>
      <c r="D4" s="18" t="s">
        <v>11</v>
      </c>
      <c r="E4" s="18" t="s">
        <v>12</v>
      </c>
      <c r="F4" s="8"/>
      <c r="G4" s="18" t="s">
        <v>9</v>
      </c>
      <c r="H4" s="18" t="s">
        <v>11</v>
      </c>
      <c r="I4" s="18" t="s">
        <v>12</v>
      </c>
      <c r="J4" s="18" t="s">
        <v>9</v>
      </c>
      <c r="K4" s="18" t="s">
        <v>11</v>
      </c>
      <c r="L4" s="18" t="s">
        <v>12</v>
      </c>
      <c r="M4" s="18" t="s">
        <v>9</v>
      </c>
      <c r="N4" s="18" t="s">
        <v>11</v>
      </c>
      <c r="O4" s="18" t="s">
        <v>12</v>
      </c>
      <c r="P4" s="18" t="s">
        <v>9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15</v>
      </c>
      <c r="B5" s="20" t="s">
        <v>16</v>
      </c>
      <c r="C5" s="21">
        <v>45969.0</v>
      </c>
      <c r="D5" s="22">
        <f>C5</f>
        <v>45969</v>
      </c>
      <c r="E5" s="22">
        <f>D5+1</f>
        <v>45970</v>
      </c>
      <c r="F5" s="20" t="s">
        <v>18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15</v>
      </c>
      <c r="B6" s="20" t="s">
        <v>22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26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15</v>
      </c>
      <c r="B7" s="20" t="s">
        <v>32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33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15</v>
      </c>
      <c r="B8" s="32" t="s">
        <v>36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38</v>
      </c>
      <c r="G8" s="38"/>
      <c r="H8" s="38"/>
      <c r="I8" s="38"/>
      <c r="J8" s="28" t="s">
        <v>40</v>
      </c>
      <c r="K8" s="29">
        <f>E8+3</f>
        <v>46020</v>
      </c>
      <c r="L8" s="29">
        <f t="shared" si="9"/>
        <v>46021</v>
      </c>
      <c r="M8" s="28" t="s">
        <v>41</v>
      </c>
      <c r="N8" s="29">
        <f>L8+4</f>
        <v>46025</v>
      </c>
      <c r="O8" s="29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15</v>
      </c>
      <c r="B9" s="20" t="s">
        <v>44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45</v>
      </c>
      <c r="G9" s="40"/>
      <c r="H9" s="40"/>
      <c r="I9" s="40"/>
      <c r="J9" s="41">
        <f>E9+4</f>
        <v>46039</v>
      </c>
      <c r="K9" s="24">
        <f>J9+2</f>
        <v>46041</v>
      </c>
      <c r="L9" s="24">
        <f t="shared" si="9"/>
        <v>46042</v>
      </c>
      <c r="M9" s="42" t="s">
        <v>21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15</v>
      </c>
      <c r="B10" s="32" t="s">
        <v>48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50</v>
      </c>
      <c r="G10" s="43"/>
      <c r="H10" s="43"/>
      <c r="I10" s="43"/>
      <c r="J10" s="34" t="s">
        <v>40</v>
      </c>
      <c r="K10" s="29">
        <f>E10+3</f>
        <v>46054</v>
      </c>
      <c r="L10" s="29">
        <f>K10</f>
        <v>46054</v>
      </c>
      <c r="M10" s="34" t="s">
        <v>41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6" t="s">
        <v>15</v>
      </c>
      <c r="B11" s="20" t="s">
        <v>53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55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6" t="s">
        <v>15</v>
      </c>
      <c r="B12" s="39" t="s">
        <v>58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9" t="s">
        <v>59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6" t="s">
        <v>15</v>
      </c>
      <c r="B13" s="39" t="s">
        <v>62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9" t="s">
        <v>63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6" t="s">
        <v>15</v>
      </c>
      <c r="B14" s="39" t="s">
        <v>66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9" t="s">
        <v>67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6" t="s">
        <v>15</v>
      </c>
      <c r="B15" s="37" t="s">
        <v>70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9" t="s">
        <v>71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6" t="s">
        <v>21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6" t="s">
        <v>15</v>
      </c>
      <c r="B16" s="37" t="s">
        <v>74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4" t="s">
        <v>75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6" t="s">
        <v>21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6" t="s">
        <v>15</v>
      </c>
      <c r="B17" s="37" t="s">
        <v>78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4" t="s">
        <v>79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6" t="s">
        <v>21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6" t="s">
        <v>15</v>
      </c>
      <c r="B18" s="39" t="s">
        <v>80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4" t="s">
        <v>82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6" t="s">
        <v>21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6" t="s">
        <v>15</v>
      </c>
      <c r="B19" s="39" t="s">
        <v>84</v>
      </c>
      <c r="C19" s="21">
        <f t="shared" si="4"/>
        <v>46179</v>
      </c>
      <c r="D19" s="48">
        <f t="shared" si="11"/>
        <v>46179</v>
      </c>
      <c r="E19" s="22">
        <f t="shared" si="12"/>
        <v>46181</v>
      </c>
      <c r="F19" s="44" t="s">
        <v>85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6" t="s">
        <v>15</v>
      </c>
      <c r="B20" s="37" t="s">
        <v>87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4" t="s">
        <v>89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6" t="s">
        <v>21</v>
      </c>
      <c r="N20" s="4"/>
      <c r="O20" s="5"/>
      <c r="P20" s="24">
        <f>L20+4</f>
        <v>46211</v>
      </c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</row>
    <row r="21" ht="24.75" hidden="1" customHeight="1">
      <c r="A21" s="36" t="s">
        <v>15</v>
      </c>
      <c r="B21" s="39" t="s">
        <v>90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4" t="s">
        <v>91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6" t="s">
        <v>21</v>
      </c>
      <c r="N21" s="4"/>
      <c r="O21" s="5"/>
      <c r="P21" s="24">
        <f>L21+5</f>
        <v>46227</v>
      </c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</row>
    <row r="22" ht="24.75" hidden="1" customHeight="1">
      <c r="A22" s="36" t="s">
        <v>15</v>
      </c>
      <c r="B22" s="39" t="s">
        <v>93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4" t="s">
        <v>94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6" t="s">
        <v>21</v>
      </c>
      <c r="N22" s="4"/>
      <c r="O22" s="5"/>
      <c r="P22" s="24">
        <f>L22+4</f>
        <v>46242</v>
      </c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</row>
    <row r="23" ht="24.75" hidden="1" customHeight="1">
      <c r="A23" s="36" t="s">
        <v>15</v>
      </c>
      <c r="B23" s="39" t="s">
        <v>97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9" t="s">
        <v>98</v>
      </c>
      <c r="G23" s="26" t="s">
        <v>99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6" t="s">
        <v>21</v>
      </c>
      <c r="N23" s="4"/>
      <c r="O23" s="5"/>
      <c r="P23" s="24">
        <f>L23+5</f>
        <v>46265</v>
      </c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</row>
    <row r="24" ht="24.75" customHeight="1">
      <c r="A24" s="36" t="s">
        <v>15</v>
      </c>
      <c r="B24" s="39" t="s">
        <v>102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4" t="s">
        <v>104</v>
      </c>
      <c r="G24" s="26" t="s">
        <v>99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6" t="s">
        <v>21</v>
      </c>
      <c r="N24" s="4"/>
      <c r="O24" s="5"/>
      <c r="P24" s="24">
        <f t="shared" ref="P24:P25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9" t="s">
        <v>15</v>
      </c>
      <c r="B25" s="50" t="s">
        <v>107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4" t="s">
        <v>108</v>
      </c>
      <c r="G25" s="26" t="s">
        <v>99</v>
      </c>
      <c r="H25" s="10"/>
      <c r="I25" s="8"/>
      <c r="J25" s="24">
        <f t="shared" si="21"/>
        <v>46287</v>
      </c>
      <c r="K25" s="56">
        <f>J25+3</f>
        <v>46290</v>
      </c>
      <c r="L25" s="56">
        <f t="shared" si="22"/>
        <v>46291</v>
      </c>
      <c r="M25" s="46" t="s">
        <v>21</v>
      </c>
      <c r="N25" s="4"/>
      <c r="O25" s="5"/>
      <c r="P25" s="56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15</v>
      </c>
      <c r="B26" s="44" t="s">
        <v>111</v>
      </c>
      <c r="C26" s="65">
        <f t="shared" si="4"/>
        <v>46295</v>
      </c>
      <c r="D26" s="66">
        <f t="shared" si="11"/>
        <v>46295</v>
      </c>
      <c r="E26" s="66">
        <f t="shared" ref="E26:E31" si="24">D26+2</f>
        <v>46297</v>
      </c>
      <c r="F26" s="44" t="s">
        <v>112</v>
      </c>
      <c r="G26" s="67">
        <f>E26+2</f>
        <v>46299</v>
      </c>
      <c r="H26" s="67">
        <f>G26+2</f>
        <v>46301</v>
      </c>
      <c r="I26" s="67">
        <f>H26+1</f>
        <v>46302</v>
      </c>
      <c r="J26" s="26" t="s">
        <v>99</v>
      </c>
      <c r="K26" s="10"/>
      <c r="L26" s="8"/>
      <c r="M26" s="46" t="s">
        <v>21</v>
      </c>
      <c r="N26" s="4"/>
      <c r="O26" s="5"/>
      <c r="P26" s="56">
        <f>I26+2</f>
        <v>46304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73" t="s">
        <v>92</v>
      </c>
      <c r="B27" s="44" t="s">
        <v>117</v>
      </c>
      <c r="C27" s="65">
        <f>'STF 2'!P26</f>
        <v>46301</v>
      </c>
      <c r="D27" s="66">
        <f t="shared" si="11"/>
        <v>46301</v>
      </c>
      <c r="E27" s="66">
        <f t="shared" si="24"/>
        <v>46303</v>
      </c>
      <c r="F27" s="44" t="s">
        <v>119</v>
      </c>
      <c r="G27" s="26" t="s">
        <v>99</v>
      </c>
      <c r="H27" s="10"/>
      <c r="I27" s="8"/>
      <c r="J27" s="56">
        <f>E27+4</f>
        <v>46307</v>
      </c>
      <c r="K27" s="56">
        <f>J27+2</f>
        <v>46309</v>
      </c>
      <c r="L27" s="56">
        <f>K27+1</f>
        <v>46310</v>
      </c>
      <c r="M27" s="84"/>
      <c r="N27" s="84"/>
      <c r="O27" s="84"/>
      <c r="P27" s="56">
        <f t="shared" ref="P27:P31" si="25">L27+4</f>
        <v>46314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15</v>
      </c>
      <c r="B28" s="44" t="s">
        <v>122</v>
      </c>
      <c r="C28" s="65">
        <f t="shared" ref="C28:C31" si="26">P26</f>
        <v>46304</v>
      </c>
      <c r="D28" s="66">
        <f t="shared" si="11"/>
        <v>46304</v>
      </c>
      <c r="E28" s="86">
        <f t="shared" si="24"/>
        <v>46306</v>
      </c>
      <c r="F28" s="87" t="s">
        <v>123</v>
      </c>
      <c r="G28" s="67">
        <f>E28+2</f>
        <v>46308</v>
      </c>
      <c r="H28" s="67">
        <f>G28+1</f>
        <v>46309</v>
      </c>
      <c r="I28" s="67">
        <f>H28</f>
        <v>46309</v>
      </c>
      <c r="J28" s="56">
        <f>I28+2</f>
        <v>46311</v>
      </c>
      <c r="K28" s="56">
        <f>J28+3</f>
        <v>46314</v>
      </c>
      <c r="L28" s="56">
        <f t="shared" ref="L28:L31" si="27">K28+1</f>
        <v>46315</v>
      </c>
      <c r="M28" s="46" t="s">
        <v>21</v>
      </c>
      <c r="N28" s="4"/>
      <c r="O28" s="5"/>
      <c r="P28" s="56">
        <f t="shared" si="25"/>
        <v>46319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73" t="s">
        <v>92</v>
      </c>
      <c r="B29" s="44" t="s">
        <v>124</v>
      </c>
      <c r="C29" s="65">
        <f t="shared" si="26"/>
        <v>46314</v>
      </c>
      <c r="D29" s="66">
        <f t="shared" si="11"/>
        <v>46314</v>
      </c>
      <c r="E29" s="86">
        <f t="shared" si="24"/>
        <v>46316</v>
      </c>
      <c r="F29" s="87" t="s">
        <v>125</v>
      </c>
      <c r="G29" s="26" t="s">
        <v>99</v>
      </c>
      <c r="H29" s="10"/>
      <c r="I29" s="8"/>
      <c r="J29" s="56">
        <f>E29+4</f>
        <v>46320</v>
      </c>
      <c r="K29" s="56">
        <f>J29+2</f>
        <v>46322</v>
      </c>
      <c r="L29" s="56">
        <f t="shared" si="27"/>
        <v>46323</v>
      </c>
      <c r="M29" s="46" t="s">
        <v>21</v>
      </c>
      <c r="N29" s="4"/>
      <c r="O29" s="5"/>
      <c r="P29" s="56">
        <f t="shared" si="25"/>
        <v>46327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15</v>
      </c>
      <c r="B30" s="44" t="s">
        <v>126</v>
      </c>
      <c r="C30" s="65">
        <f t="shared" si="26"/>
        <v>46319</v>
      </c>
      <c r="D30" s="66">
        <f t="shared" si="11"/>
        <v>46319</v>
      </c>
      <c r="E30" s="86">
        <f t="shared" si="24"/>
        <v>46321</v>
      </c>
      <c r="F30" s="87" t="s">
        <v>127</v>
      </c>
      <c r="G30" s="67">
        <f>E30+2</f>
        <v>46323</v>
      </c>
      <c r="H30" s="67">
        <f>G30+1</f>
        <v>46324</v>
      </c>
      <c r="I30" s="67">
        <f>H30</f>
        <v>46324</v>
      </c>
      <c r="J30" s="56">
        <f t="shared" ref="J30:K30" si="28">I30+2</f>
        <v>46326</v>
      </c>
      <c r="K30" s="56">
        <f t="shared" si="28"/>
        <v>46328</v>
      </c>
      <c r="L30" s="56">
        <f t="shared" si="27"/>
        <v>46329</v>
      </c>
      <c r="M30" s="46" t="s">
        <v>21</v>
      </c>
      <c r="N30" s="4"/>
      <c r="O30" s="5"/>
      <c r="P30" s="56">
        <f t="shared" si="25"/>
        <v>46333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73" t="s">
        <v>92</v>
      </c>
      <c r="B31" s="44" t="s">
        <v>128</v>
      </c>
      <c r="C31" s="65">
        <f t="shared" si="26"/>
        <v>46327</v>
      </c>
      <c r="D31" s="66">
        <f t="shared" si="11"/>
        <v>46327</v>
      </c>
      <c r="E31" s="66">
        <f t="shared" si="24"/>
        <v>46329</v>
      </c>
      <c r="F31" s="44" t="s">
        <v>129</v>
      </c>
      <c r="G31" s="26" t="s">
        <v>99</v>
      </c>
      <c r="H31" s="10"/>
      <c r="I31" s="8"/>
      <c r="J31" s="56">
        <f>E31+4</f>
        <v>46333</v>
      </c>
      <c r="K31" s="56">
        <f>J31+2</f>
        <v>46335</v>
      </c>
      <c r="L31" s="56">
        <f t="shared" si="27"/>
        <v>46336</v>
      </c>
      <c r="M31" s="46" t="s">
        <v>21</v>
      </c>
      <c r="N31" s="4"/>
      <c r="O31" s="5"/>
      <c r="P31" s="56">
        <f t="shared" si="25"/>
        <v>46340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8" t="s">
        <v>115</v>
      </c>
      <c r="B33" s="69"/>
      <c r="C33" s="70" t="s">
        <v>130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8"/>
      <c r="B34" s="74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79" t="s">
        <v>120</v>
      </c>
      <c r="B35" s="80"/>
      <c r="C35" s="80"/>
      <c r="D35" s="80"/>
      <c r="E35" s="80"/>
      <c r="F35" s="76"/>
      <c r="G35" s="76"/>
      <c r="H35" s="76"/>
      <c r="I35" s="76"/>
      <c r="J35" s="76"/>
      <c r="K35" s="76"/>
      <c r="L35" s="76"/>
      <c r="M35" s="75"/>
      <c r="N35" s="75"/>
      <c r="O35" s="75"/>
      <c r="P35" s="76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</row>
    <row r="36" ht="15.75" customHeight="1">
      <c r="A36" s="81"/>
      <c r="B36" s="89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5"/>
      <c r="N36" s="85"/>
      <c r="O36" s="85"/>
      <c r="P36" s="8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81" t="s">
        <v>121</v>
      </c>
      <c r="B37" s="90">
        <v>46289.0</v>
      </c>
      <c r="C37" s="83"/>
      <c r="D37" s="83"/>
      <c r="E37" s="83"/>
      <c r="F37" s="83" t="s">
        <v>131</v>
      </c>
      <c r="G37" s="83"/>
      <c r="H37" s="83"/>
      <c r="I37" s="83"/>
      <c r="J37" s="83"/>
      <c r="K37" s="83"/>
      <c r="L37" s="83"/>
      <c r="M37" s="85"/>
      <c r="N37" s="85"/>
      <c r="O37" s="85"/>
      <c r="P37" s="83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88" t="s">
        <v>131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4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M30:O30"/>
    <mergeCell ref="M31:O31"/>
    <mergeCell ref="C33:P33"/>
    <mergeCell ref="J26:L26"/>
    <mergeCell ref="M26:O26"/>
    <mergeCell ref="G27:I27"/>
    <mergeCell ref="M28:O28"/>
    <mergeCell ref="G29:I29"/>
    <mergeCell ref="M29:O29"/>
    <mergeCell ref="G31:I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5" t="s">
        <v>8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9</v>
      </c>
      <c r="D4" s="18" t="s">
        <v>11</v>
      </c>
      <c r="E4" s="18" t="s">
        <v>12</v>
      </c>
      <c r="F4" s="8"/>
      <c r="G4" s="18" t="s">
        <v>9</v>
      </c>
      <c r="H4" s="18" t="s">
        <v>11</v>
      </c>
      <c r="I4" s="18" t="s">
        <v>12</v>
      </c>
      <c r="J4" s="18" t="s">
        <v>9</v>
      </c>
      <c r="K4" s="18" t="s">
        <v>11</v>
      </c>
      <c r="L4" s="18" t="s">
        <v>12</v>
      </c>
      <c r="M4" s="18" t="s">
        <v>9</v>
      </c>
      <c r="N4" s="18" t="s">
        <v>11</v>
      </c>
      <c r="O4" s="18" t="s">
        <v>12</v>
      </c>
      <c r="P4" s="18" t="s">
        <v>9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7</v>
      </c>
      <c r="N5" s="4"/>
      <c r="O5" s="5"/>
      <c r="P5" s="15" t="s">
        <v>8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9</v>
      </c>
      <c r="D6" s="18" t="s">
        <v>11</v>
      </c>
      <c r="E6" s="18" t="s">
        <v>12</v>
      </c>
      <c r="F6" s="8"/>
      <c r="G6" s="18" t="s">
        <v>9</v>
      </c>
      <c r="H6" s="18" t="s">
        <v>11</v>
      </c>
      <c r="I6" s="18" t="s">
        <v>12</v>
      </c>
      <c r="J6" s="18" t="s">
        <v>9</v>
      </c>
      <c r="K6" s="18" t="s">
        <v>11</v>
      </c>
      <c r="L6" s="18" t="s">
        <v>12</v>
      </c>
      <c r="M6" s="18" t="s">
        <v>9</v>
      </c>
      <c r="N6" s="18" t="s">
        <v>11</v>
      </c>
      <c r="O6" s="18" t="s">
        <v>12</v>
      </c>
      <c r="P6" s="18" t="s">
        <v>9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13</v>
      </c>
      <c r="B7" s="20" t="s">
        <v>14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17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13</v>
      </c>
      <c r="B8" s="20" t="s">
        <v>19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20</v>
      </c>
      <c r="G8" s="26" t="s">
        <v>21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13</v>
      </c>
      <c r="B9" s="20" t="s">
        <v>23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24</v>
      </c>
      <c r="G9" s="26" t="s">
        <v>21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13</v>
      </c>
      <c r="B10" s="27" t="s">
        <v>25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27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28</v>
      </c>
      <c r="K10" s="29">
        <f>I10+2</f>
        <v>46035</v>
      </c>
      <c r="L10" s="29">
        <f t="shared" ref="L10:L14" si="10">K10+1</f>
        <v>46036</v>
      </c>
      <c r="M10" s="28" t="s">
        <v>29</v>
      </c>
      <c r="N10" s="29">
        <f>L10+2</f>
        <v>46038</v>
      </c>
      <c r="O10" s="30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13</v>
      </c>
      <c r="B11" s="20" t="s">
        <v>30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31</v>
      </c>
      <c r="G11" s="31" t="s">
        <v>21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13</v>
      </c>
      <c r="B12" s="32" t="s">
        <v>34</v>
      </c>
      <c r="C12" s="21">
        <f t="shared" si="5"/>
        <v>46062</v>
      </c>
      <c r="D12" s="33">
        <f t="shared" ref="D12:D25" si="12">C12</f>
        <v>46062</v>
      </c>
      <c r="E12" s="22">
        <f>D12+3</f>
        <v>46065</v>
      </c>
      <c r="F12" s="20" t="s">
        <v>35</v>
      </c>
      <c r="G12" s="31" t="s">
        <v>21</v>
      </c>
      <c r="H12" s="10"/>
      <c r="I12" s="8"/>
      <c r="J12" s="34" t="s">
        <v>28</v>
      </c>
      <c r="K12" s="29">
        <f>E12+7</f>
        <v>46072</v>
      </c>
      <c r="L12" s="29">
        <f t="shared" si="10"/>
        <v>46073</v>
      </c>
      <c r="M12" s="34" t="s">
        <v>29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35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6" t="s">
        <v>13</v>
      </c>
      <c r="B13" s="37" t="s">
        <v>37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9" t="s">
        <v>39</v>
      </c>
      <c r="G13" s="26" t="s">
        <v>21</v>
      </c>
      <c r="H13" s="10"/>
      <c r="I13" s="8"/>
      <c r="J13" s="34" t="s">
        <v>28</v>
      </c>
      <c r="K13" s="29">
        <f>E13+4</f>
        <v>46086</v>
      </c>
      <c r="L13" s="29">
        <f t="shared" si="10"/>
        <v>46087</v>
      </c>
      <c r="M13" s="34" t="s">
        <v>29</v>
      </c>
      <c r="N13" s="29">
        <f>L13+2</f>
        <v>46089</v>
      </c>
      <c r="O13" s="30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13</v>
      </c>
      <c r="B14" s="39" t="s">
        <v>42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9" t="s">
        <v>43</v>
      </c>
      <c r="G14" s="26" t="s">
        <v>21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6" t="s">
        <v>13</v>
      </c>
      <c r="B15" s="39" t="s">
        <v>46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39" t="s">
        <v>47</v>
      </c>
      <c r="G15" s="26" t="s">
        <v>21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6" t="s">
        <v>13</v>
      </c>
      <c r="B16" s="37" t="s">
        <v>49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9" t="s">
        <v>51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6" t="s">
        <v>13</v>
      </c>
      <c r="B17" s="37" t="s">
        <v>52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4" t="s">
        <v>54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41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6" t="s">
        <v>13</v>
      </c>
      <c r="B18" s="37" t="s">
        <v>56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4" t="s">
        <v>57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6" t="s">
        <v>13</v>
      </c>
      <c r="B19" s="37" t="s">
        <v>60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4" t="s">
        <v>61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6" t="s">
        <v>13</v>
      </c>
      <c r="B20" s="39" t="s">
        <v>64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4" t="s">
        <v>65</v>
      </c>
      <c r="G20" s="26" t="s">
        <v>21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6" t="s">
        <v>13</v>
      </c>
      <c r="B21" s="37" t="s">
        <v>68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4" t="s">
        <v>69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5" t="s">
        <v>28</v>
      </c>
      <c r="K21" s="24">
        <f>I21+4</f>
        <v>46209</v>
      </c>
      <c r="L21" s="24">
        <f>K21</f>
        <v>46209</v>
      </c>
      <c r="M21" s="45" t="s">
        <v>29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6" t="s">
        <v>13</v>
      </c>
      <c r="B22" s="39" t="s">
        <v>72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4" t="s">
        <v>73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4" t="s">
        <v>28</v>
      </c>
      <c r="K22" s="24">
        <f>I22+3</f>
        <v>46226</v>
      </c>
      <c r="L22" s="24">
        <f t="shared" ref="L22:L24" si="36">K22+1</f>
        <v>46227</v>
      </c>
      <c r="M22" s="34" t="s">
        <v>29</v>
      </c>
      <c r="N22" s="24">
        <f>L22+1</f>
        <v>46228</v>
      </c>
      <c r="O22" s="24">
        <f t="shared" si="31"/>
        <v>46229</v>
      </c>
      <c r="P22" s="41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6" t="s">
        <v>13</v>
      </c>
      <c r="B23" s="39" t="s">
        <v>76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77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36" t="s">
        <v>13</v>
      </c>
      <c r="B24" s="39" t="s">
        <v>81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4" t="s">
        <v>83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47" t="s">
        <v>28</v>
      </c>
      <c r="K24" s="24">
        <f>I24+12</f>
        <v>46268</v>
      </c>
      <c r="L24" s="24">
        <f t="shared" si="36"/>
        <v>46269</v>
      </c>
      <c r="M24" s="47" t="s">
        <v>29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49" t="s">
        <v>13</v>
      </c>
      <c r="B25" s="50" t="s">
        <v>86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4" t="s">
        <v>88</v>
      </c>
      <c r="G25" s="51" t="s">
        <v>29</v>
      </c>
      <c r="H25" s="48">
        <f>E25+6</f>
        <v>46284</v>
      </c>
      <c r="I25" s="22">
        <f>H25+1</f>
        <v>46285</v>
      </c>
      <c r="J25" s="52" t="s">
        <v>28</v>
      </c>
      <c r="K25" s="54">
        <f>I25+4</f>
        <v>46289</v>
      </c>
      <c r="L25" s="55">
        <f>K25</f>
        <v>46289</v>
      </c>
      <c r="M25" s="52" t="s">
        <v>40</v>
      </c>
      <c r="N25" s="55">
        <f t="shared" si="40"/>
        <v>46291</v>
      </c>
      <c r="O25" s="55">
        <f t="shared" ref="O25:O27" si="41">N25+1</f>
        <v>46292</v>
      </c>
      <c r="P25" s="56">
        <f>O25+2</f>
        <v>46294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57" t="s">
        <v>92</v>
      </c>
      <c r="B26" s="44" t="s">
        <v>21</v>
      </c>
      <c r="C26" s="58" t="s">
        <v>21</v>
      </c>
      <c r="D26" s="58" t="s">
        <v>21</v>
      </c>
      <c r="E26" s="58" t="s">
        <v>21</v>
      </c>
      <c r="F26" s="59" t="s">
        <v>95</v>
      </c>
      <c r="G26" s="60" t="s">
        <v>21</v>
      </c>
      <c r="H26" s="60" t="s">
        <v>21</v>
      </c>
      <c r="I26" s="60" t="s">
        <v>21</v>
      </c>
      <c r="J26" s="61" t="s">
        <v>96</v>
      </c>
      <c r="K26" s="4"/>
      <c r="L26" s="5"/>
      <c r="M26" s="62">
        <v>46293.0</v>
      </c>
      <c r="N26" s="63">
        <v>46293.0</v>
      </c>
      <c r="O26" s="63">
        <f t="shared" si="41"/>
        <v>46294</v>
      </c>
      <c r="P26" s="63">
        <v>46301.0</v>
      </c>
      <c r="Q26" s="64" t="s">
        <v>100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13</v>
      </c>
      <c r="B27" s="44" t="s">
        <v>101</v>
      </c>
      <c r="C27" s="65">
        <f>P25</f>
        <v>46294</v>
      </c>
      <c r="D27" s="66">
        <f t="shared" ref="D27:D30" si="42">C27</f>
        <v>46294</v>
      </c>
      <c r="E27" s="66">
        <f t="shared" ref="E27:E30" si="43">D27+2</f>
        <v>46296</v>
      </c>
      <c r="F27" s="44" t="s">
        <v>103</v>
      </c>
      <c r="G27" s="46" t="s">
        <v>99</v>
      </c>
      <c r="H27" s="4"/>
      <c r="I27" s="5"/>
      <c r="J27" s="52" t="s">
        <v>28</v>
      </c>
      <c r="K27" s="55">
        <f>E27+4</f>
        <v>46300</v>
      </c>
      <c r="L27" s="55">
        <f t="shared" ref="L27:L30" si="44">K27+1</f>
        <v>46301</v>
      </c>
      <c r="M27" s="52" t="s">
        <v>29</v>
      </c>
      <c r="N27" s="55">
        <f>L27+2</f>
        <v>46303</v>
      </c>
      <c r="O27" s="55">
        <f t="shared" si="41"/>
        <v>46304</v>
      </c>
      <c r="P27" s="56">
        <f t="shared" ref="P27:P30" si="45">O27+4</f>
        <v>46308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13</v>
      </c>
      <c r="B28" s="44" t="s">
        <v>105</v>
      </c>
      <c r="C28" s="65">
        <f t="shared" ref="C28:C30" si="46">P27</f>
        <v>46308</v>
      </c>
      <c r="D28" s="66">
        <f t="shared" si="42"/>
        <v>46308</v>
      </c>
      <c r="E28" s="66">
        <f t="shared" si="43"/>
        <v>46310</v>
      </c>
      <c r="F28" s="44" t="s">
        <v>106</v>
      </c>
      <c r="G28" s="46" t="s">
        <v>99</v>
      </c>
      <c r="H28" s="4"/>
      <c r="I28" s="5"/>
      <c r="J28" s="56">
        <f t="shared" ref="J28:J30" si="47">E28+4</f>
        <v>46314</v>
      </c>
      <c r="K28" s="56">
        <f t="shared" ref="K28:K30" si="48">J28</f>
        <v>46314</v>
      </c>
      <c r="L28" s="56">
        <f t="shared" si="44"/>
        <v>46315</v>
      </c>
      <c r="M28" s="56">
        <f t="shared" ref="M28:M30" si="49">L28+2</f>
        <v>46317</v>
      </c>
      <c r="N28" s="56">
        <f t="shared" ref="N28:N30" si="50">M28+1</f>
        <v>46318</v>
      </c>
      <c r="O28" s="56">
        <f t="shared" ref="O28:O30" si="51">N28</f>
        <v>46318</v>
      </c>
      <c r="P28" s="56">
        <f t="shared" si="45"/>
        <v>46322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13</v>
      </c>
      <c r="B29" s="44" t="s">
        <v>109</v>
      </c>
      <c r="C29" s="65">
        <f t="shared" si="46"/>
        <v>46322</v>
      </c>
      <c r="D29" s="66">
        <f t="shared" si="42"/>
        <v>46322</v>
      </c>
      <c r="E29" s="66">
        <f t="shared" si="43"/>
        <v>46324</v>
      </c>
      <c r="F29" s="44" t="s">
        <v>110</v>
      </c>
      <c r="G29" s="46" t="s">
        <v>99</v>
      </c>
      <c r="H29" s="4"/>
      <c r="I29" s="5"/>
      <c r="J29" s="56">
        <f t="shared" si="47"/>
        <v>46328</v>
      </c>
      <c r="K29" s="56">
        <f t="shared" si="48"/>
        <v>46328</v>
      </c>
      <c r="L29" s="56">
        <f t="shared" si="44"/>
        <v>46329</v>
      </c>
      <c r="M29" s="56">
        <f t="shared" si="49"/>
        <v>46331</v>
      </c>
      <c r="N29" s="56">
        <f t="shared" si="50"/>
        <v>46332</v>
      </c>
      <c r="O29" s="56">
        <f t="shared" si="51"/>
        <v>46332</v>
      </c>
      <c r="P29" s="56">
        <f t="shared" si="45"/>
        <v>46336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13</v>
      </c>
      <c r="B30" s="44" t="s">
        <v>113</v>
      </c>
      <c r="C30" s="65">
        <f t="shared" si="46"/>
        <v>46336</v>
      </c>
      <c r="D30" s="66">
        <f t="shared" si="42"/>
        <v>46336</v>
      </c>
      <c r="E30" s="66">
        <f t="shared" si="43"/>
        <v>46338</v>
      </c>
      <c r="F30" s="44" t="s">
        <v>114</v>
      </c>
      <c r="G30" s="46" t="s">
        <v>99</v>
      </c>
      <c r="H30" s="4"/>
      <c r="I30" s="5"/>
      <c r="J30" s="56">
        <f t="shared" si="47"/>
        <v>46342</v>
      </c>
      <c r="K30" s="56">
        <f t="shared" si="48"/>
        <v>46342</v>
      </c>
      <c r="L30" s="56">
        <f t="shared" si="44"/>
        <v>46343</v>
      </c>
      <c r="M30" s="56">
        <f t="shared" si="49"/>
        <v>46345</v>
      </c>
      <c r="N30" s="56">
        <f t="shared" si="50"/>
        <v>46346</v>
      </c>
      <c r="O30" s="56">
        <f t="shared" si="51"/>
        <v>46346</v>
      </c>
      <c r="P30" s="56">
        <f t="shared" si="45"/>
        <v>46350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71"/>
      <c r="L31" s="71"/>
      <c r="M31" s="71"/>
      <c r="N31" s="71"/>
      <c r="O31" s="71"/>
      <c r="P31" s="7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8" t="s">
        <v>115</v>
      </c>
      <c r="B32" s="69"/>
      <c r="C32" s="72" t="s">
        <v>116</v>
      </c>
      <c r="K32" s="71"/>
      <c r="L32" s="71"/>
      <c r="M32" s="71"/>
      <c r="N32" s="71"/>
      <c r="O32" s="71"/>
      <c r="P32" s="7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7.75" customHeight="1">
      <c r="A33" s="68"/>
      <c r="B33" s="74"/>
      <c r="C33" s="72" t="s">
        <v>118</v>
      </c>
      <c r="K33" s="75"/>
      <c r="L33" s="75"/>
      <c r="M33" s="76"/>
      <c r="N33" s="77"/>
      <c r="O33" s="77"/>
      <c r="P33" s="77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</row>
    <row r="34" ht="28.5" customHeight="1">
      <c r="A34" s="79"/>
      <c r="B34" s="80"/>
      <c r="C34" s="80"/>
      <c r="D34" s="80"/>
      <c r="E34" s="80"/>
      <c r="F34" s="76"/>
      <c r="G34" s="76"/>
      <c r="H34" s="76"/>
      <c r="I34" s="76"/>
      <c r="J34" s="75"/>
      <c r="K34" s="75"/>
      <c r="L34" s="75"/>
      <c r="M34" s="76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8"/>
      <c r="AC34" s="78"/>
      <c r="AD34" s="78"/>
      <c r="AE34" s="78"/>
      <c r="AF34" s="78"/>
      <c r="AG34" s="78"/>
    </row>
    <row r="35" ht="28.5" customHeight="1">
      <c r="A35" s="79" t="s">
        <v>120</v>
      </c>
      <c r="B35" s="80"/>
      <c r="C35" s="80"/>
      <c r="D35" s="80"/>
      <c r="E35" s="80"/>
      <c r="F35" s="76"/>
      <c r="G35" s="76"/>
      <c r="H35" s="76"/>
      <c r="I35" s="76"/>
      <c r="J35" s="75"/>
      <c r="K35" s="75"/>
      <c r="L35" s="75"/>
      <c r="M35" s="76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8"/>
      <c r="AC35" s="78"/>
      <c r="AD35" s="78"/>
      <c r="AE35" s="78"/>
      <c r="AF35" s="78"/>
      <c r="AG35" s="78"/>
    </row>
    <row r="36" ht="15.75" customHeight="1">
      <c r="A36" s="79"/>
      <c r="B36" s="80"/>
      <c r="C36" s="80"/>
      <c r="D36" s="80"/>
      <c r="E36" s="80"/>
      <c r="F36" s="76"/>
      <c r="G36" s="76"/>
      <c r="H36" s="76"/>
      <c r="I36" s="76"/>
      <c r="J36" s="76"/>
      <c r="K36" s="76"/>
      <c r="L36" s="76"/>
      <c r="M36" s="75"/>
      <c r="N36" s="75"/>
      <c r="O36" s="75"/>
      <c r="P36" s="7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81" t="s">
        <v>121</v>
      </c>
      <c r="B37" s="82">
        <v>46289.0</v>
      </c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5"/>
      <c r="N37" s="85"/>
      <c r="O37" s="85"/>
      <c r="P37" s="83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1"/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5"/>
      <c r="N38" s="85"/>
      <c r="O38" s="85"/>
      <c r="P38" s="83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8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3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C33:J33"/>
    <mergeCell ref="G15:I15"/>
    <mergeCell ref="G20:I20"/>
    <mergeCell ref="J26:L26"/>
    <mergeCell ref="Q26:S26"/>
    <mergeCell ref="G27:I27"/>
    <mergeCell ref="G28:I28"/>
    <mergeCell ref="G29:I29"/>
  </mergeCells>
  <drawing r:id="rId1"/>
</worksheet>
</file>