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<sst xmlns="http://schemas.openxmlformats.org/spreadsheetml/2006/main" count="289" uniqueCount="131">
  <si>
    <t>STF SCHEDULE  (STF-2 Service)</t>
  </si>
  <si>
    <t>STF SCHEDULE  (STF-1 Service)</t>
  </si>
  <si>
    <t>VESSEL</t>
  </si>
  <si>
    <t>VOY.NO</t>
  </si>
  <si>
    <t>VRANGEL (RUVRA)</t>
  </si>
  <si>
    <t>BUSAN (KRBNP)</t>
  </si>
  <si>
    <t>SHANGHAI  (CNSHG)</t>
  </si>
  <si>
    <t>RIZHAO (CNRZH)</t>
  </si>
  <si>
    <t xml:space="preserve">VRANGEL </t>
  </si>
  <si>
    <t>NINGBO (CNNBG)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</si>
  <si>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</si>
  <si>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</si>
  <si>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</si>
  <si>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</si>
  <si>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</si>
  <si>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</si>
  <si>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</si>
  <si>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</si>
  <si>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SH2402s</t>
  </si>
  <si>
    <t>Q2401n</t>
  </si>
  <si>
    <t>SH2402n</t>
  </si>
  <si>
    <t>SH2403s</t>
  </si>
  <si>
    <t>SH2403n</t>
  </si>
  <si>
    <t>Q2402s</t>
  </si>
  <si>
    <t>SH2404s</t>
  </si>
  <si>
    <t>Q2402n</t>
  </si>
  <si>
    <t>SH2404n</t>
  </si>
  <si>
    <t>-</t>
  </si>
  <si>
    <t>BUSAN</t>
  </si>
  <si>
    <t>SHANGHAI</t>
  </si>
  <si>
    <t>SH2405s</t>
  </si>
  <si>
    <t>Q2403s</t>
  </si>
  <si>
    <t>SH2405n</t>
  </si>
  <si>
    <t>Q2403n</t>
  </si>
  <si>
    <t>SH2501s</t>
  </si>
  <si>
    <t>Q2404s</t>
  </si>
  <si>
    <t>SH2501n</t>
  </si>
  <si>
    <t>Q2404n</t>
  </si>
  <si>
    <t>NINGBO</t>
  </si>
  <si>
    <t>SH2502s</t>
  </si>
  <si>
    <t>RIZHAO</t>
  </si>
  <si>
    <t>SH2502n</t>
  </si>
  <si>
    <t>Q2501s</t>
  </si>
  <si>
    <t>SH2503s</t>
  </si>
  <si>
    <t>Q2501n</t>
  </si>
  <si>
    <t>SH2503n</t>
  </si>
  <si>
    <t>SH2504s</t>
  </si>
  <si>
    <t>SH2504n</t>
  </si>
  <si>
    <t>Q2502s</t>
  </si>
  <si>
    <t>Q2502n</t>
  </si>
  <si>
    <t>SH2505s</t>
  </si>
  <si>
    <t>SH2505n</t>
  </si>
  <si>
    <t>SH2506s</t>
  </si>
  <si>
    <t>Q2503s</t>
  </si>
  <si>
    <t>SH2506n</t>
  </si>
  <si>
    <t>SH2507s</t>
  </si>
  <si>
    <t>SH2507n</t>
  </si>
  <si>
    <t>Q2503n</t>
  </si>
  <si>
    <t>SH2508s</t>
  </si>
  <si>
    <t>SH2508n</t>
  </si>
  <si>
    <t>SH2509s</t>
  </si>
  <si>
    <t>SH2509n</t>
  </si>
  <si>
    <t>Q2504s</t>
  </si>
  <si>
    <t>Q2504n</t>
  </si>
  <si>
    <t>SH2510s</t>
  </si>
  <si>
    <t>SH2510n</t>
  </si>
  <si>
    <t>SH2511s</t>
  </si>
  <si>
    <t>SH2511n</t>
  </si>
  <si>
    <t>Q2505s</t>
  </si>
  <si>
    <t>SH2512s</t>
  </si>
  <si>
    <t>Q2505n</t>
  </si>
  <si>
    <t>SH2512n</t>
  </si>
  <si>
    <t>SH2513s</t>
  </si>
  <si>
    <t>SH2513n</t>
  </si>
  <si>
    <t>Q2506s</t>
  </si>
  <si>
    <t>Q2506n</t>
  </si>
  <si>
    <t>SH2514s</t>
  </si>
  <si>
    <t>SH2514n</t>
  </si>
  <si>
    <t>SKIP</t>
  </si>
  <si>
    <t>SH2515s</t>
  </si>
  <si>
    <t>Q2507s</t>
  </si>
  <si>
    <t>SH2515n</t>
  </si>
  <si>
    <t>Q2507n</t>
  </si>
  <si>
    <t>SH2516s</t>
  </si>
  <si>
    <t>SH2516n</t>
  </si>
  <si>
    <t>Q2508s</t>
  </si>
  <si>
    <t>Q2508n</t>
  </si>
  <si>
    <t>SH2518s</t>
  </si>
  <si>
    <t>SH2518n</t>
  </si>
  <si>
    <t>Q2509s</t>
  </si>
  <si>
    <t>Q2509n</t>
  </si>
  <si>
    <t>HT SUNNY</t>
  </si>
  <si>
    <t>SH2519s</t>
  </si>
  <si>
    <t>SH2519n</t>
  </si>
  <si>
    <t>Q2510s</t>
  </si>
  <si>
    <t>SH2520s</t>
  </si>
  <si>
    <t>Q2510n</t>
  </si>
  <si>
    <t>SH2520n</t>
  </si>
  <si>
    <t>SH2521s</t>
  </si>
  <si>
    <t>SH2521n</t>
  </si>
  <si>
    <t>Q2511s</t>
  </si>
  <si>
    <t>Q2511n</t>
  </si>
  <si>
    <t>SH2522s</t>
  </si>
  <si>
    <t>SH2522n</t>
  </si>
  <si>
    <t>SH2523s</t>
  </si>
  <si>
    <t>SH2523n</t>
  </si>
  <si>
    <t>Q2512s</t>
  </si>
  <si>
    <t>Q2512n</t>
  </si>
  <si>
    <t xml:space="preserve">  REMARKS:</t>
  </si>
  <si>
    <t>VOY SH2516  ROTATION : VRANGEL &gt;&gt; SHANGHAI &gt;&gt;VRANGEL</t>
  </si>
  <si>
    <t>Q2513s</t>
  </si>
  <si>
    <t>Q2513n</t>
  </si>
  <si>
    <t>SCHEDULE IS SUBJECT TO CHANGE WITH OR WITHOUT PRIOR NOTICE</t>
  </si>
  <si>
    <t>LAST UPDATED</t>
  </si>
  <si>
    <t xml:space="preserve"> </t>
  </si>
  <si>
    <t>Q2514s</t>
  </si>
  <si>
    <t>Q2514n</t>
  </si>
  <si>
    <t>Q2515s</t>
  </si>
  <si>
    <t>Q2515n</t>
  </si>
  <si>
    <t>SH2517n</t>
  </si>
  <si>
    <t>PHASE IN</t>
  </si>
  <si>
    <t>VSL to be shifted to STF-1 service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</si>
  <si>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</si>
  <si>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</si>
  <si>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</si>
  <si>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</si>
  <si>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</si>
  <si>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</si>
  <si>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</si>
  <si>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</si>
  <si>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Q2515 ROTATION :  VRANGEL &gt;&gt;  RIZHAO &gt;&gt;  NINGBO &gt;&gt; BUSAN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</si>
</sst>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9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  <font>
      <b/>
      <i/>
      <strike/>
      <sz val="11.0"/>
      <color theme="1"/>
      <name val="Times New Roman"/>
    </font>
    <font>
      <b/>
      <i/>
      <sz val="11.0"/>
      <color theme="1"/>
      <name val="Times New Roman"/>
    </font>
    <font>
      <b/>
      <sz val="13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0" fillId="0" fontId="4" numFmtId="0" xfId="0" applyAlignment="1" applyFont="1">
      <alignment horizontal="center" vertical="center"/>
    </xf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5" fontId="5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11" fillId="4" fontId="15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 readingOrder="0" vertical="center"/>
    </xf>
    <xf borderId="0" fillId="0" fontId="20" numFmtId="0" xfId="0" applyAlignment="1" applyFont="1">
      <alignment horizontal="left" shrinkToFit="0" vertical="center" wrapText="1"/>
    </xf>
    <xf borderId="0" fillId="4" fontId="20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shrinkToFit="0" vertical="center" wrapText="0"/>
    </xf>
    <xf borderId="0" fillId="0" fontId="21" numFmtId="0" xfId="0" applyAlignment="1" applyFont="1">
      <alignment vertical="center"/>
    </xf>
    <xf borderId="0" fillId="0" fontId="21" numFmtId="0" xfId="0" applyFont="1"/>
    <xf borderId="0" fillId="0" fontId="22" numFmtId="0" xfId="0" applyAlignment="1" applyFont="1">
      <alignment vertical="center"/>
    </xf>
    <xf borderId="0" fillId="0" fontId="20" numFmtId="0" xfId="0" applyFont="1"/>
    <xf borderId="0" fillId="4" fontId="23" numFmtId="0" xfId="0" applyAlignment="1" applyFill="1" applyFont="1">
      <alignment horizontal="left"/>
    </xf>
    <xf borderId="0" fillId="0" fontId="24" numFmtId="0" xfId="0" applyFont="1"/>
    <xf borderId="0" fillId="0" fontId="24" numFmtId="0" xfId="0" applyFont="1"/>
    <xf borderId="0" fillId="4" fontId="25" numFmtId="164" xfId="0" applyAlignment="1" applyFill="1" applyFont="1" applyNumberFormat="1">
      <alignment horizontal="left" readingOrder="0"/>
    </xf>
    <xf borderId="11" fillId="0" fontId="26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/>
    </xf>
    <xf borderId="5" fillId="4" fontId="27" numFmtId="0" xfId="0" applyAlignment="1" applyBorder="1" applyFill="1" applyFon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8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left" readingOrder="0" shrinkToFit="0" vertical="center" wrapText="1"/>
    </xf>
    <xf borderId="0" fillId="6" fontId="20" numFmtId="0" xfId="0" applyAlignment="1" applyFill="1" applyFont="1">
      <alignment horizontal="left" readingOrder="0" shrinkToFit="0" vertical="center" wrapText="1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8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18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24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26</v>
      </c>
      <c r="G8" s="27"/>
      <c r="H8" s="27"/>
      <c r="I8" s="27"/>
      <c r="J8" s="29" t="s">
        <v>28</v>
      </c>
      <c r="K8" s="30">
        <f>E8+3</f>
        <v>46020</v>
      </c>
      <c r="L8" s="30">
        <f t="shared" si="9"/>
        <v>46021</v>
      </c>
      <c r="M8" s="29" t="s">
        <v>29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32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3" t="s">
        <v>27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34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36</v>
      </c>
      <c r="G10" s="35"/>
      <c r="H10" s="35"/>
      <c r="I10" s="35"/>
      <c r="J10" s="36" t="s">
        <v>28</v>
      </c>
      <c r="K10" s="30">
        <f>E10+3</f>
        <v>46054</v>
      </c>
      <c r="L10" s="30">
        <f>K10</f>
        <v>46054</v>
      </c>
      <c r="M10" s="36" t="s">
        <v>29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7" t="s">
        <v>13</v>
      </c>
      <c r="B11" s="20" t="s">
        <v>39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41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7" t="s">
        <v>13</v>
      </c>
      <c r="B12" s="39" t="s">
        <v>43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9" t="s">
        <v>45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7" t="s">
        <v>13</v>
      </c>
      <c r="B13" s="39" t="s">
        <v>46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9" t="s">
        <v>47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7" t="s">
        <v>13</v>
      </c>
      <c r="B14" s="39" t="s">
        <v>50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9" t="s">
        <v>51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7" t="s">
        <v>13</v>
      </c>
      <c r="B15" s="43" t="s">
        <v>52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9" t="s">
        <v>54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27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7" t="s">
        <v>13</v>
      </c>
      <c r="B16" s="43" t="s">
        <v>55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56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27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7" t="s">
        <v>13</v>
      </c>
      <c r="B17" s="43" t="s">
        <v>58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59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27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7" t="s">
        <v>13</v>
      </c>
      <c r="B18" s="39" t="s">
        <v>60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61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27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7" t="s">
        <v>13</v>
      </c>
      <c r="B19" s="39" t="s">
        <v>64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65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7" t="s">
        <v>13</v>
      </c>
      <c r="B20" s="43" t="s">
        <v>66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67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27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7" t="s">
        <v>13</v>
      </c>
      <c r="B21" s="39" t="s">
        <v>69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71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27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7" t="s">
        <v>13</v>
      </c>
      <c r="B22" s="39" t="s">
        <v>72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73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27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7" t="s">
        <v>13</v>
      </c>
      <c r="B23" s="39" t="s">
        <v>76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9" t="s">
        <v>77</v>
      </c>
      <c r="G23" s="28" t="s">
        <v>78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27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37" t="s">
        <v>13</v>
      </c>
      <c r="B24" s="39" t="s">
        <v>79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81</v>
      </c>
      <c r="G24" s="28" t="s">
        <v>78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6" si="22">K24+1</f>
        <v>46278</v>
      </c>
      <c r="M24" s="44" t="s">
        <v>27</v>
      </c>
      <c r="N24" s="4"/>
      <c r="O24" s="5"/>
      <c r="P24" s="24">
        <f t="shared" ref="P24:P31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8" t="s">
        <v>13</v>
      </c>
      <c r="B25" s="49" t="s">
        <v>83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84</v>
      </c>
      <c r="G25" s="28" t="s">
        <v>78</v>
      </c>
      <c r="H25" s="10"/>
      <c r="I25" s="8"/>
      <c r="J25" s="50">
        <f t="shared" si="21"/>
        <v>46287</v>
      </c>
      <c r="K25" s="50">
        <f>J25+2</f>
        <v>46289</v>
      </c>
      <c r="L25" s="50">
        <f t="shared" si="22"/>
        <v>46290</v>
      </c>
      <c r="M25" s="44" t="s">
        <v>27</v>
      </c>
      <c r="N25" s="4"/>
      <c r="O25" s="5"/>
      <c r="P25" s="50">
        <f t="shared" si="23"/>
        <v>46294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87</v>
      </c>
      <c r="C26" s="51">
        <f t="shared" si="4"/>
        <v>46294</v>
      </c>
      <c r="D26" s="52">
        <f t="shared" si="11"/>
        <v>46294</v>
      </c>
      <c r="E26" s="52">
        <f t="shared" ref="E26:E31" si="26">D26+2</f>
        <v>46296</v>
      </c>
      <c r="F26" s="45" t="s">
        <v>88</v>
      </c>
      <c r="G26" s="53">
        <f>E26+2</f>
        <v>46298</v>
      </c>
      <c r="H26" s="53">
        <f t="shared" ref="H26:I26" si="24">G26+1</f>
        <v>46299</v>
      </c>
      <c r="I26" s="53">
        <f t="shared" si="24"/>
        <v>46300</v>
      </c>
      <c r="J26" s="50">
        <f t="shared" ref="J26:K26" si="25">I26+2</f>
        <v>46302</v>
      </c>
      <c r="K26" s="50">
        <f t="shared" si="25"/>
        <v>46304</v>
      </c>
      <c r="L26" s="50">
        <f t="shared" si="22"/>
        <v>46305</v>
      </c>
      <c r="M26" s="44" t="s">
        <v>27</v>
      </c>
      <c r="N26" s="4"/>
      <c r="O26" s="5"/>
      <c r="P26" s="50">
        <f t="shared" si="23"/>
        <v>46309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4" t="s">
        <v>91</v>
      </c>
      <c r="B27" s="45" t="s">
        <v>92</v>
      </c>
      <c r="C27" s="51">
        <f>'STF 2'!P26</f>
        <v>46300</v>
      </c>
      <c r="D27" s="52">
        <f t="shared" si="11"/>
        <v>46300</v>
      </c>
      <c r="E27" s="52">
        <f t="shared" si="26"/>
        <v>46302</v>
      </c>
      <c r="F27" s="45" t="s">
        <v>93</v>
      </c>
      <c r="G27" s="28" t="s">
        <v>78</v>
      </c>
      <c r="H27" s="10"/>
      <c r="I27" s="8"/>
      <c r="J27" s="50">
        <f>E27+4</f>
        <v>46306</v>
      </c>
      <c r="K27" s="50">
        <f>J27+2</f>
        <v>46308</v>
      </c>
      <c r="L27" s="50">
        <f>K27+1</f>
        <v>46309</v>
      </c>
      <c r="M27" s="55"/>
      <c r="N27" s="55"/>
      <c r="O27" s="55"/>
      <c r="P27" s="50">
        <f t="shared" si="23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95</v>
      </c>
      <c r="C28" s="51">
        <f t="shared" ref="C28:C31" si="28">P26</f>
        <v>46309</v>
      </c>
      <c r="D28" s="52">
        <f t="shared" si="11"/>
        <v>46309</v>
      </c>
      <c r="E28" s="52">
        <f t="shared" si="26"/>
        <v>46311</v>
      </c>
      <c r="F28" s="45" t="s">
        <v>97</v>
      </c>
      <c r="G28" s="53">
        <f>E28+2</f>
        <v>46313</v>
      </c>
      <c r="H28" s="53">
        <f>G28+1</f>
        <v>46314</v>
      </c>
      <c r="I28" s="53">
        <f>H28</f>
        <v>46314</v>
      </c>
      <c r="J28" s="50">
        <f t="shared" ref="J28:K28" si="27">I28+2</f>
        <v>46316</v>
      </c>
      <c r="K28" s="50">
        <f t="shared" si="27"/>
        <v>46318</v>
      </c>
      <c r="L28" s="50">
        <f t="shared" ref="L28:L31" si="29">K28+1</f>
        <v>46319</v>
      </c>
      <c r="M28" s="44" t="s">
        <v>27</v>
      </c>
      <c r="N28" s="4"/>
      <c r="O28" s="5"/>
      <c r="P28" s="50">
        <f t="shared" si="23"/>
        <v>46323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56" t="s">
        <v>91</v>
      </c>
      <c r="B29" s="45" t="s">
        <v>98</v>
      </c>
      <c r="C29" s="51">
        <f t="shared" si="28"/>
        <v>46313</v>
      </c>
      <c r="D29" s="52">
        <f t="shared" si="11"/>
        <v>46313</v>
      </c>
      <c r="E29" s="52">
        <f t="shared" si="26"/>
        <v>46315</v>
      </c>
      <c r="F29" s="45" t="s">
        <v>99</v>
      </c>
      <c r="G29" s="28" t="s">
        <v>78</v>
      </c>
      <c r="H29" s="10"/>
      <c r="I29" s="8"/>
      <c r="J29" s="50">
        <f>E29+4</f>
        <v>46319</v>
      </c>
      <c r="K29" s="50">
        <f>J29+2</f>
        <v>46321</v>
      </c>
      <c r="L29" s="50">
        <f t="shared" si="29"/>
        <v>46322</v>
      </c>
      <c r="M29" s="44" t="s">
        <v>27</v>
      </c>
      <c r="N29" s="4"/>
      <c r="O29" s="5"/>
      <c r="P29" s="50">
        <f t="shared" si="23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102</v>
      </c>
      <c r="C30" s="51">
        <f t="shared" si="28"/>
        <v>46323</v>
      </c>
      <c r="D30" s="52">
        <f t="shared" si="11"/>
        <v>46323</v>
      </c>
      <c r="E30" s="52">
        <f t="shared" si="26"/>
        <v>46325</v>
      </c>
      <c r="F30" s="45" t="s">
        <v>103</v>
      </c>
      <c r="G30" s="53">
        <f>E30+2</f>
        <v>46327</v>
      </c>
      <c r="H30" s="53">
        <f>G30+1</f>
        <v>46328</v>
      </c>
      <c r="I30" s="53">
        <f>H30</f>
        <v>46328</v>
      </c>
      <c r="J30" s="50">
        <f t="shared" ref="J30:K30" si="30">I30+2</f>
        <v>46330</v>
      </c>
      <c r="K30" s="50">
        <f t="shared" si="30"/>
        <v>46332</v>
      </c>
      <c r="L30" s="50">
        <f t="shared" si="29"/>
        <v>46333</v>
      </c>
      <c r="M30" s="44" t="s">
        <v>27</v>
      </c>
      <c r="N30" s="4"/>
      <c r="O30" s="5"/>
      <c r="P30" s="50">
        <f t="shared" si="23"/>
        <v>46337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56" t="s">
        <v>91</v>
      </c>
      <c r="B31" s="45" t="s">
        <v>104</v>
      </c>
      <c r="C31" s="51">
        <f t="shared" si="28"/>
        <v>46326</v>
      </c>
      <c r="D31" s="52">
        <f t="shared" si="11"/>
        <v>46326</v>
      </c>
      <c r="E31" s="52">
        <f t="shared" si="26"/>
        <v>46328</v>
      </c>
      <c r="F31" s="45" t="s">
        <v>105</v>
      </c>
      <c r="G31" s="28" t="s">
        <v>78</v>
      </c>
      <c r="H31" s="10"/>
      <c r="I31" s="8"/>
      <c r="J31" s="50">
        <f>E31+4</f>
        <v>46332</v>
      </c>
      <c r="K31" s="50">
        <f>J31+2</f>
        <v>46334</v>
      </c>
      <c r="L31" s="50">
        <f t="shared" si="29"/>
        <v>46335</v>
      </c>
      <c r="M31" s="44" t="s">
        <v>27</v>
      </c>
      <c r="N31" s="4"/>
      <c r="O31" s="5"/>
      <c r="P31" s="50">
        <f t="shared" si="23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58"/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58" t="s">
        <v>108</v>
      </c>
      <c r="B33" s="59"/>
      <c r="C33" s="60" t="s">
        <v>109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58"/>
      <c r="B34" s="6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62" t="s">
        <v>112</v>
      </c>
      <c r="B35" s="63"/>
      <c r="C35" s="63"/>
      <c r="D35" s="63"/>
      <c r="E35" s="63"/>
      <c r="F35" s="64"/>
      <c r="G35" s="64"/>
      <c r="H35" s="64"/>
      <c r="I35" s="64"/>
      <c r="J35" s="64"/>
      <c r="K35" s="64"/>
      <c r="L35" s="64"/>
      <c r="M35" s="65"/>
      <c r="N35" s="65"/>
      <c r="O35" s="65"/>
      <c r="P35" s="64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</row>
    <row r="36" ht="15.75" customHeight="1">
      <c r="A36" s="67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70"/>
      <c r="N36" s="70"/>
      <c r="O36" s="70"/>
      <c r="P36" s="69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67" t="s">
        <v>113</v>
      </c>
      <c r="B37" s="71">
        <v>46287.0</v>
      </c>
      <c r="C37" s="69"/>
      <c r="D37" s="69"/>
      <c r="E37" s="69"/>
      <c r="F37" s="69" t="s">
        <v>114</v>
      </c>
      <c r="G37" s="69"/>
      <c r="H37" s="69"/>
      <c r="I37" s="69"/>
      <c r="J37" s="69"/>
      <c r="K37" s="69"/>
      <c r="L37" s="69"/>
      <c r="M37" s="70"/>
      <c r="N37" s="70"/>
      <c r="O37" s="70"/>
      <c r="P37" s="6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73" t="s">
        <v>114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9</v>
      </c>
      <c r="N3" s="4"/>
      <c r="O3" s="5"/>
      <c r="P3" s="15" t="s">
        <v>8</v>
      </c>
      <c r="Q3" s="6"/>
      <c r="R3" s="6"/>
      <c r="S3" s="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ht="24.75" customHeight="1">
      <c r="A4" s="16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9</v>
      </c>
      <c r="N5" s="4"/>
      <c r="O5" s="5"/>
      <c r="P5" s="15" t="s">
        <v>8</v>
      </c>
      <c r="Q5" s="6"/>
      <c r="R5" s="6"/>
      <c r="S5" s="6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ht="24.75" hidden="1" customHeight="1">
      <c r="A6" s="16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19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ht="24.0" hidden="1" customHeight="1">
      <c r="A8" s="25" t="s">
        <v>16</v>
      </c>
      <c r="B8" s="20" t="s">
        <v>23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25</v>
      </c>
      <c r="G8" s="28" t="s">
        <v>27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ht="24.0" hidden="1" customHeight="1">
      <c r="A9" s="25" t="s">
        <v>16</v>
      </c>
      <c r="B9" s="20" t="s">
        <v>31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33</v>
      </c>
      <c r="G9" s="28" t="s">
        <v>27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ht="24.0" hidden="1" customHeight="1">
      <c r="A10" s="25" t="s">
        <v>16</v>
      </c>
      <c r="B10" s="34" t="s">
        <v>35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37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38</v>
      </c>
      <c r="K10" s="30">
        <f>I10+2</f>
        <v>46035</v>
      </c>
      <c r="L10" s="30">
        <f t="shared" ref="L10:L14" si="10">K10+1</f>
        <v>46036</v>
      </c>
      <c r="M10" s="29" t="s">
        <v>40</v>
      </c>
      <c r="N10" s="30">
        <f>L10+2</f>
        <v>46038</v>
      </c>
      <c r="O10" s="38">
        <f>N10+1</f>
        <v>46039</v>
      </c>
      <c r="P10" s="24">
        <f>O10+5</f>
        <v>46044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ht="24.0" hidden="1" customHeight="1">
      <c r="A11" s="25" t="s">
        <v>16</v>
      </c>
      <c r="B11" s="20" t="s">
        <v>42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44</v>
      </c>
      <c r="G11" s="40" t="s">
        <v>27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ht="21.75" hidden="1" customHeight="1">
      <c r="A12" s="25" t="s">
        <v>16</v>
      </c>
      <c r="B12" s="26" t="s">
        <v>48</v>
      </c>
      <c r="C12" s="21">
        <f t="shared" si="5"/>
        <v>46062</v>
      </c>
      <c r="D12" s="41">
        <f t="shared" ref="D12:D25" si="12">C12</f>
        <v>46062</v>
      </c>
      <c r="E12" s="22">
        <f>D12+3</f>
        <v>46065</v>
      </c>
      <c r="F12" s="20" t="s">
        <v>49</v>
      </c>
      <c r="G12" s="40" t="s">
        <v>27</v>
      </c>
      <c r="H12" s="10"/>
      <c r="I12" s="8"/>
      <c r="J12" s="36" t="s">
        <v>38</v>
      </c>
      <c r="K12" s="30">
        <f>E12+7</f>
        <v>46072</v>
      </c>
      <c r="L12" s="30">
        <f t="shared" si="10"/>
        <v>46073</v>
      </c>
      <c r="M12" s="36" t="s">
        <v>40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ht="24.75" hidden="1" customHeight="1">
      <c r="A13" s="37" t="s">
        <v>16</v>
      </c>
      <c r="B13" s="43" t="s">
        <v>53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9" t="s">
        <v>57</v>
      </c>
      <c r="G13" s="28" t="s">
        <v>27</v>
      </c>
      <c r="H13" s="10"/>
      <c r="I13" s="8"/>
      <c r="J13" s="36" t="s">
        <v>38</v>
      </c>
      <c r="K13" s="30">
        <f>E13+4</f>
        <v>46086</v>
      </c>
      <c r="L13" s="30">
        <f t="shared" si="10"/>
        <v>46087</v>
      </c>
      <c r="M13" s="36" t="s">
        <v>40</v>
      </c>
      <c r="N13" s="30">
        <f>L13+2</f>
        <v>46089</v>
      </c>
      <c r="O13" s="38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7"/>
      <c r="AC13" s="17"/>
      <c r="AD13" s="17"/>
      <c r="AE13" s="17"/>
      <c r="AF13" s="17"/>
      <c r="AG13" s="17"/>
    </row>
    <row r="14" ht="24.75" hidden="1" customHeight="1">
      <c r="A14" s="25" t="s">
        <v>16</v>
      </c>
      <c r="B14" s="39" t="s">
        <v>62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9" t="s">
        <v>63</v>
      </c>
      <c r="G14" s="28" t="s">
        <v>27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7"/>
      <c r="AC14" s="17"/>
      <c r="AD14" s="17"/>
      <c r="AE14" s="17"/>
      <c r="AF14" s="17"/>
      <c r="AG14" s="17"/>
    </row>
    <row r="15" ht="24.75" hidden="1" customHeight="1">
      <c r="A15" s="37" t="s">
        <v>16</v>
      </c>
      <c r="B15" s="39" t="s">
        <v>68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9" t="s">
        <v>70</v>
      </c>
      <c r="G15" s="28" t="s">
        <v>27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7"/>
      <c r="AC15" s="17"/>
      <c r="AD15" s="17"/>
      <c r="AE15" s="17"/>
      <c r="AF15" s="17"/>
      <c r="AG15" s="17"/>
    </row>
    <row r="16" ht="24.75" hidden="1" customHeight="1">
      <c r="A16" s="37" t="s">
        <v>16</v>
      </c>
      <c r="B16" s="43" t="s">
        <v>74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9" t="s">
        <v>75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7"/>
      <c r="AC16" s="17"/>
      <c r="AD16" s="17"/>
      <c r="AE16" s="17"/>
      <c r="AF16" s="17"/>
      <c r="AG16" s="17"/>
    </row>
    <row r="17" ht="24.75" hidden="1" customHeight="1">
      <c r="A17" s="37" t="s">
        <v>16</v>
      </c>
      <c r="B17" s="43" t="s">
        <v>80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82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7"/>
      <c r="AC17" s="17"/>
      <c r="AD17" s="17"/>
      <c r="AE17" s="17"/>
      <c r="AF17" s="17"/>
      <c r="AG17" s="17"/>
    </row>
    <row r="18" ht="24.75" hidden="1" customHeight="1">
      <c r="A18" s="37" t="s">
        <v>16</v>
      </c>
      <c r="B18" s="43" t="s">
        <v>85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86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7"/>
      <c r="AC18" s="17"/>
      <c r="AD18" s="17"/>
      <c r="AE18" s="17"/>
      <c r="AF18" s="17"/>
      <c r="AG18" s="17"/>
    </row>
    <row r="19" ht="24.75" hidden="1" customHeight="1">
      <c r="A19" s="37" t="s">
        <v>16</v>
      </c>
      <c r="B19" s="43" t="s">
        <v>89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90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7"/>
      <c r="AC19" s="17"/>
      <c r="AD19" s="17"/>
      <c r="AE19" s="17"/>
      <c r="AF19" s="17"/>
      <c r="AG19" s="17"/>
    </row>
    <row r="20" ht="24.75" hidden="1" customHeight="1">
      <c r="A20" s="37" t="s">
        <v>16</v>
      </c>
      <c r="B20" s="39" t="s">
        <v>94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96</v>
      </c>
      <c r="G20" s="28" t="s">
        <v>27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7"/>
      <c r="AC20" s="17"/>
      <c r="AD20" s="17"/>
      <c r="AE20" s="17"/>
      <c r="AF20" s="17"/>
      <c r="AG20" s="17"/>
    </row>
    <row r="21" ht="24.75" hidden="1" customHeight="1">
      <c r="A21" s="37" t="s">
        <v>16</v>
      </c>
      <c r="B21" s="43" t="s">
        <v>100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101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7" t="s">
        <v>38</v>
      </c>
      <c r="K21" s="24">
        <f>I21+4</f>
        <v>46209</v>
      </c>
      <c r="L21" s="24">
        <f>K21</f>
        <v>46209</v>
      </c>
      <c r="M21" s="57" t="s">
        <v>40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7"/>
      <c r="AC21" s="17"/>
      <c r="AD21" s="17"/>
      <c r="AE21" s="17"/>
      <c r="AF21" s="17"/>
      <c r="AG21" s="17"/>
    </row>
    <row r="22" ht="24.75" hidden="1" customHeight="1">
      <c r="A22" s="37" t="s">
        <v>16</v>
      </c>
      <c r="B22" s="39" t="s">
        <v>106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107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38</v>
      </c>
      <c r="K22" s="24">
        <f>I22+3</f>
        <v>46226</v>
      </c>
      <c r="L22" s="24">
        <f t="shared" ref="L22:L24" si="36">K22+1</f>
        <v>46227</v>
      </c>
      <c r="M22" s="36" t="s">
        <v>40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7"/>
      <c r="AC22" s="17"/>
      <c r="AD22" s="17"/>
      <c r="AE22" s="17"/>
      <c r="AF22" s="17"/>
      <c r="AG22" s="17"/>
    </row>
    <row r="23" ht="24.75" hidden="1" customHeight="1">
      <c r="A23" s="37" t="s">
        <v>16</v>
      </c>
      <c r="B23" s="39" t="s">
        <v>110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111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7"/>
      <c r="AC23" s="17"/>
      <c r="AD23" s="17"/>
      <c r="AE23" s="17"/>
      <c r="AF23" s="17"/>
      <c r="AG23" s="17"/>
    </row>
    <row r="24" ht="24.75" customHeight="1">
      <c r="A24" s="37" t="s">
        <v>16</v>
      </c>
      <c r="B24" s="39" t="s">
        <v>115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116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72" t="s">
        <v>38</v>
      </c>
      <c r="K24" s="24">
        <f>I24+12</f>
        <v>46268</v>
      </c>
      <c r="L24" s="24">
        <f t="shared" si="36"/>
        <v>46269</v>
      </c>
      <c r="M24" s="72" t="s">
        <v>40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7"/>
      <c r="AC24" s="17"/>
      <c r="AD24" s="17"/>
      <c r="AE24" s="17"/>
      <c r="AF24" s="17"/>
      <c r="AG24" s="17"/>
    </row>
    <row r="25" ht="24.75" customHeight="1">
      <c r="A25" s="48" t="s">
        <v>16</v>
      </c>
      <c r="B25" s="49" t="s">
        <v>117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118</v>
      </c>
      <c r="G25" s="74" t="s">
        <v>40</v>
      </c>
      <c r="H25" s="46">
        <f>E25+6</f>
        <v>46284</v>
      </c>
      <c r="I25" s="22">
        <f>H25+1</f>
        <v>46285</v>
      </c>
      <c r="J25" s="75" t="s">
        <v>38</v>
      </c>
      <c r="K25" s="76">
        <f>I25+3</f>
        <v>46288</v>
      </c>
      <c r="L25" s="76">
        <f>K25</f>
        <v>46288</v>
      </c>
      <c r="M25" s="75" t="s">
        <v>28</v>
      </c>
      <c r="N25" s="76">
        <f t="shared" si="40"/>
        <v>46290</v>
      </c>
      <c r="O25" s="76">
        <f>N25+1</f>
        <v>46291</v>
      </c>
      <c r="P25" s="50">
        <f>O25+2</f>
        <v>46293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7"/>
      <c r="AC25" s="17"/>
      <c r="AD25" s="17"/>
      <c r="AE25" s="17"/>
      <c r="AF25" s="17"/>
      <c r="AG25" s="17"/>
    </row>
    <row r="26" ht="24.75" customHeight="1">
      <c r="A26" s="54" t="s">
        <v>91</v>
      </c>
      <c r="B26" s="45" t="s">
        <v>27</v>
      </c>
      <c r="C26" s="77" t="s">
        <v>27</v>
      </c>
      <c r="D26" s="77" t="s">
        <v>27</v>
      </c>
      <c r="E26" s="77" t="s">
        <v>27</v>
      </c>
      <c r="F26" s="78" t="s">
        <v>119</v>
      </c>
      <c r="G26" s="77" t="s">
        <v>27</v>
      </c>
      <c r="H26" s="77" t="s">
        <v>27</v>
      </c>
      <c r="I26" s="77" t="s">
        <v>27</v>
      </c>
      <c r="J26" s="79" t="s">
        <v>120</v>
      </c>
      <c r="K26" s="4"/>
      <c r="L26" s="5"/>
      <c r="M26" s="80">
        <v>46292.0</v>
      </c>
      <c r="N26" s="50">
        <f>M26+1</f>
        <v>46293</v>
      </c>
      <c r="O26" s="50">
        <f>N26</f>
        <v>46293</v>
      </c>
      <c r="P26" s="50">
        <f>O26+7</f>
        <v>46300</v>
      </c>
      <c r="Q26" s="81" t="s">
        <v>121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7"/>
      <c r="AC26" s="17"/>
      <c r="AD26" s="17"/>
      <c r="AE26" s="17"/>
      <c r="AF26" s="17"/>
      <c r="AG26" s="17"/>
    </row>
    <row r="27" ht="24.75" customHeight="1">
      <c r="A27" s="25" t="s">
        <v>16</v>
      </c>
      <c r="B27" s="45" t="s">
        <v>122</v>
      </c>
      <c r="C27" s="51">
        <f>P25</f>
        <v>46293</v>
      </c>
      <c r="D27" s="52">
        <f t="shared" ref="D27:D30" si="42">C27</f>
        <v>46293</v>
      </c>
      <c r="E27" s="52">
        <f t="shared" ref="E27:E30" si="43">D27+2</f>
        <v>46295</v>
      </c>
      <c r="F27" s="45" t="s">
        <v>123</v>
      </c>
      <c r="G27" s="51">
        <f>E27+2</f>
        <v>46297</v>
      </c>
      <c r="H27" s="52">
        <f t="shared" ref="H27:I27" si="41">G27</f>
        <v>46297</v>
      </c>
      <c r="I27" s="52">
        <f t="shared" si="41"/>
        <v>46297</v>
      </c>
      <c r="J27" s="50">
        <f>I27+2</f>
        <v>46299</v>
      </c>
      <c r="K27" s="50">
        <f t="shared" ref="K27:K30" si="44">J27</f>
        <v>46299</v>
      </c>
      <c r="L27" s="50">
        <f t="shared" ref="L27:L30" si="45">K27+1</f>
        <v>46300</v>
      </c>
      <c r="M27" s="44" t="s">
        <v>78</v>
      </c>
      <c r="N27" s="4"/>
      <c r="O27" s="5"/>
      <c r="P27" s="50">
        <f>L27+4</f>
        <v>46304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7"/>
      <c r="AC27" s="17"/>
      <c r="AD27" s="17"/>
      <c r="AE27" s="17"/>
      <c r="AF27" s="17"/>
      <c r="AG27" s="17"/>
    </row>
    <row r="28" ht="24.75" customHeight="1">
      <c r="A28" s="25" t="s">
        <v>16</v>
      </c>
      <c r="B28" s="45" t="s">
        <v>124</v>
      </c>
      <c r="C28" s="51">
        <f t="shared" ref="C28:C30" si="46">P27</f>
        <v>46304</v>
      </c>
      <c r="D28" s="52">
        <f t="shared" si="42"/>
        <v>46304</v>
      </c>
      <c r="E28" s="52">
        <f t="shared" si="43"/>
        <v>46306</v>
      </c>
      <c r="F28" s="45" t="s">
        <v>125</v>
      </c>
      <c r="G28" s="44" t="s">
        <v>78</v>
      </c>
      <c r="H28" s="4"/>
      <c r="I28" s="5"/>
      <c r="J28" s="50">
        <f t="shared" ref="J28:J30" si="47">E28+4</f>
        <v>46310</v>
      </c>
      <c r="K28" s="50">
        <f t="shared" si="44"/>
        <v>46310</v>
      </c>
      <c r="L28" s="50">
        <f t="shared" si="45"/>
        <v>46311</v>
      </c>
      <c r="M28" s="50">
        <f t="shared" ref="M28:M30" si="48">L28+2</f>
        <v>46313</v>
      </c>
      <c r="N28" s="50">
        <f t="shared" ref="N28:N30" si="49">M28+1</f>
        <v>46314</v>
      </c>
      <c r="O28" s="50">
        <f t="shared" ref="O28:O30" si="50">N28</f>
        <v>46314</v>
      </c>
      <c r="P28" s="50">
        <f t="shared" ref="P28:P30" si="51">O28+4</f>
        <v>46318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7"/>
      <c r="AC28" s="17"/>
      <c r="AD28" s="17"/>
      <c r="AE28" s="17"/>
      <c r="AF28" s="17"/>
      <c r="AG28" s="17"/>
    </row>
    <row r="29" ht="24.75" customHeight="1">
      <c r="A29" s="25" t="s">
        <v>16</v>
      </c>
      <c r="B29" s="45" t="s">
        <v>126</v>
      </c>
      <c r="C29" s="51">
        <f t="shared" si="46"/>
        <v>46318</v>
      </c>
      <c r="D29" s="52">
        <f t="shared" si="42"/>
        <v>46318</v>
      </c>
      <c r="E29" s="52">
        <f t="shared" si="43"/>
        <v>46320</v>
      </c>
      <c r="F29" s="45" t="s">
        <v>127</v>
      </c>
      <c r="G29" s="44" t="s">
        <v>78</v>
      </c>
      <c r="H29" s="4"/>
      <c r="I29" s="5"/>
      <c r="J29" s="50">
        <f t="shared" si="47"/>
        <v>46324</v>
      </c>
      <c r="K29" s="50">
        <f t="shared" si="44"/>
        <v>46324</v>
      </c>
      <c r="L29" s="50">
        <f t="shared" si="45"/>
        <v>46325</v>
      </c>
      <c r="M29" s="50">
        <f t="shared" si="48"/>
        <v>46327</v>
      </c>
      <c r="N29" s="50">
        <f t="shared" si="49"/>
        <v>46328</v>
      </c>
      <c r="O29" s="50">
        <f t="shared" si="50"/>
        <v>46328</v>
      </c>
      <c r="P29" s="50">
        <f t="shared" si="51"/>
        <v>46332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7"/>
      <c r="AC29" s="17"/>
      <c r="AD29" s="17"/>
      <c r="AE29" s="17"/>
      <c r="AF29" s="17"/>
      <c r="AG29" s="17"/>
    </row>
    <row r="30" ht="24.75" customHeight="1">
      <c r="A30" s="25" t="s">
        <v>16</v>
      </c>
      <c r="B30" s="45" t="s">
        <v>128</v>
      </c>
      <c r="C30" s="51">
        <f t="shared" si="46"/>
        <v>46332</v>
      </c>
      <c r="D30" s="52">
        <f t="shared" si="42"/>
        <v>46332</v>
      </c>
      <c r="E30" s="52">
        <f t="shared" si="43"/>
        <v>46334</v>
      </c>
      <c r="F30" s="45" t="s">
        <v>129</v>
      </c>
      <c r="G30" s="44" t="s">
        <v>78</v>
      </c>
      <c r="H30" s="4"/>
      <c r="I30" s="5"/>
      <c r="J30" s="50">
        <f t="shared" si="47"/>
        <v>46338</v>
      </c>
      <c r="K30" s="50">
        <f t="shared" si="44"/>
        <v>46338</v>
      </c>
      <c r="L30" s="50">
        <f t="shared" si="45"/>
        <v>46339</v>
      </c>
      <c r="M30" s="50">
        <f t="shared" si="48"/>
        <v>46341</v>
      </c>
      <c r="N30" s="50">
        <f t="shared" si="49"/>
        <v>46342</v>
      </c>
      <c r="O30" s="50">
        <f t="shared" si="50"/>
        <v>46342</v>
      </c>
      <c r="P30" s="50">
        <f t="shared" si="51"/>
        <v>46346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7"/>
      <c r="AC30" s="17"/>
      <c r="AD30" s="17"/>
      <c r="AE30" s="17"/>
      <c r="AF30" s="17"/>
      <c r="AG30" s="17"/>
    </row>
    <row r="31" ht="24.75" customHeight="1">
      <c r="A31" s="58"/>
      <c r="B31" s="59"/>
      <c r="C31" s="60"/>
      <c r="D31" s="60"/>
      <c r="E31" s="60"/>
      <c r="F31" s="60"/>
      <c r="G31" s="60"/>
      <c r="H31" s="60"/>
      <c r="I31" s="60"/>
      <c r="J31" s="60"/>
      <c r="K31" s="82"/>
      <c r="L31" s="82"/>
      <c r="M31" s="82"/>
      <c r="N31" s="82"/>
      <c r="O31" s="82"/>
      <c r="P31" s="8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7"/>
      <c r="AC31" s="17"/>
      <c r="AD31" s="17"/>
      <c r="AE31" s="17"/>
      <c r="AF31" s="17"/>
      <c r="AG31" s="17"/>
    </row>
    <row r="32" ht="24.75" customHeight="1">
      <c r="A32" s="58" t="s">
        <v>108</v>
      </c>
      <c r="B32" s="59"/>
      <c r="C32" s="83" t="s">
        <v>130</v>
      </c>
      <c r="K32" s="82"/>
      <c r="L32" s="82"/>
      <c r="M32" s="82"/>
      <c r="N32" s="82"/>
      <c r="O32" s="82"/>
      <c r="P32" s="8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7"/>
      <c r="AC32" s="17"/>
      <c r="AD32" s="17"/>
      <c r="AE32" s="17"/>
      <c r="AF32" s="17"/>
      <c r="AG32" s="17"/>
    </row>
    <row r="33" ht="27.75" customHeight="1">
      <c r="A33" s="58"/>
      <c r="B33" s="61"/>
      <c r="K33" s="65"/>
      <c r="L33" s="65"/>
      <c r="M33" s="64"/>
      <c r="N33" s="66"/>
      <c r="O33" s="66"/>
      <c r="P33" s="66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ht="28.5" customHeight="1">
      <c r="A34" s="62"/>
      <c r="B34" s="63"/>
      <c r="C34" s="63"/>
      <c r="D34" s="63"/>
      <c r="E34" s="63"/>
      <c r="F34" s="64"/>
      <c r="G34" s="64"/>
      <c r="H34" s="64"/>
      <c r="I34" s="64"/>
      <c r="J34" s="65"/>
      <c r="K34" s="65"/>
      <c r="L34" s="65"/>
      <c r="M34" s="64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84"/>
      <c r="AC34" s="84"/>
      <c r="AD34" s="84"/>
      <c r="AE34" s="84"/>
      <c r="AF34" s="84"/>
      <c r="AG34" s="84"/>
    </row>
    <row r="35" ht="28.5" customHeight="1">
      <c r="A35" s="62" t="s">
        <v>112</v>
      </c>
      <c r="B35" s="63"/>
      <c r="C35" s="63"/>
      <c r="D35" s="63"/>
      <c r="E35" s="63"/>
      <c r="F35" s="64"/>
      <c r="G35" s="64"/>
      <c r="H35" s="64"/>
      <c r="I35" s="64"/>
      <c r="J35" s="65"/>
      <c r="K35" s="65"/>
      <c r="L35" s="65"/>
      <c r="M35" s="64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84"/>
      <c r="AC35" s="84"/>
      <c r="AD35" s="84"/>
      <c r="AE35" s="84"/>
      <c r="AF35" s="84"/>
      <c r="AG35" s="84"/>
    </row>
    <row r="36" ht="15.75" customHeight="1">
      <c r="A36" s="62"/>
      <c r="B36" s="63"/>
      <c r="C36" s="63"/>
      <c r="D36" s="63"/>
      <c r="E36" s="63"/>
      <c r="F36" s="64"/>
      <c r="G36" s="64"/>
      <c r="H36" s="64"/>
      <c r="I36" s="64"/>
      <c r="J36" s="64"/>
      <c r="K36" s="64"/>
      <c r="L36" s="64"/>
      <c r="M36" s="65"/>
      <c r="N36" s="65"/>
      <c r="O36" s="65"/>
      <c r="P36" s="64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7" t="s">
        <v>113</v>
      </c>
      <c r="B37" s="85">
        <v>46287.0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70"/>
      <c r="N37" s="70"/>
      <c r="O37" s="70"/>
      <c r="P37" s="6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7"/>
      <c r="B38" s="85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70"/>
      <c r="N38" s="70"/>
      <c r="O38" s="70"/>
      <c r="P38" s="69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7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